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60" yWindow="4620" windowWidth="7995" windowHeight="8640" tabRatio="761" activeTab="2"/>
  </bookViews>
  <sheets>
    <sheet name="Prezence" sheetId="1" r:id="rId1"/>
    <sheet name="Vysledky" sheetId="2" r:id="rId2"/>
    <sheet name="Celkove vysledky" sheetId="3" r:id="rId3"/>
  </sheets>
  <definedNames/>
  <calcPr fullCalcOnLoad="1"/>
</workbook>
</file>

<file path=xl/sharedStrings.xml><?xml version="1.0" encoding="utf-8"?>
<sst xmlns="http://schemas.openxmlformats.org/spreadsheetml/2006/main" count="93" uniqueCount="52">
  <si>
    <t>ředitel závodu:</t>
  </si>
  <si>
    <t>hlavní rozhodčí:</t>
  </si>
  <si>
    <t>prezence závodnic kategorie:</t>
  </si>
  <si>
    <t>označení kategorie</t>
  </si>
  <si>
    <t>start.číslo</t>
  </si>
  <si>
    <t>příjmení a jméno</t>
  </si>
  <si>
    <t>ročník</t>
  </si>
  <si>
    <t>oddíl</t>
  </si>
  <si>
    <t>trenér</t>
  </si>
  <si>
    <t>výsledky kategorie:</t>
  </si>
  <si>
    <t>kladina</t>
  </si>
  <si>
    <t>prostná</t>
  </si>
  <si>
    <t>celkem</t>
  </si>
  <si>
    <t>start.č.</t>
  </si>
  <si>
    <t>bodů</t>
  </si>
  <si>
    <t>pořadí</t>
  </si>
  <si>
    <t>spec. srážky</t>
  </si>
  <si>
    <t>nářadí celková</t>
  </si>
  <si>
    <t>celkem bodů</t>
  </si>
  <si>
    <t>D obtížnost</t>
  </si>
  <si>
    <t xml:space="preserve">E   výchozí   </t>
  </si>
  <si>
    <t>E   srážky</t>
  </si>
  <si>
    <t>E konečná</t>
  </si>
  <si>
    <t>Jiříková Lucie</t>
  </si>
  <si>
    <t>SG Pelhřimov</t>
  </si>
  <si>
    <t>manželé Vyzinovi</t>
  </si>
  <si>
    <t>Kršková Aneta</t>
  </si>
  <si>
    <t>TJ Sokol Brno I.</t>
  </si>
  <si>
    <t>Marešová Monika</t>
  </si>
  <si>
    <t>Hukaufová Sára</t>
  </si>
  <si>
    <t>TJ Bohemians Praha</t>
  </si>
  <si>
    <t>Verešová,Hukaufová</t>
  </si>
  <si>
    <t>Pekarčíková Anna</t>
  </si>
  <si>
    <t>Křivá Anežka</t>
  </si>
  <si>
    <t>KSG Rosice</t>
  </si>
  <si>
    <t>Chmelová ,Muric</t>
  </si>
  <si>
    <t>Christová Markéta</t>
  </si>
  <si>
    <t>Chlupáčková Anežka</t>
  </si>
  <si>
    <t>Sokol Bedřichov</t>
  </si>
  <si>
    <t>Dvořáková</t>
  </si>
  <si>
    <t>Kešnarová Barbora</t>
  </si>
  <si>
    <t>TJ Slovan J.Hradec</t>
  </si>
  <si>
    <t>Haneflová,Kešnarová</t>
  </si>
  <si>
    <t>Jedličková Natálie</t>
  </si>
  <si>
    <t>Štufková Tereza</t>
  </si>
  <si>
    <t>Gyselová Julie</t>
  </si>
  <si>
    <t>Blafková,Prokop</t>
  </si>
  <si>
    <t>Rychtecká Anna</t>
  </si>
  <si>
    <t>29.10.2011 Pelhřimov-Dvojboj Kategorie 2000-01</t>
  </si>
  <si>
    <t>Jiříková Štěpánka</t>
  </si>
  <si>
    <t>Zourová Světlana</t>
  </si>
  <si>
    <t>TJ Mas. Spartak Sezimovo ÚSTÍ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</si>
</sst>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52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i/>
      <sz val="9"/>
      <name val="Arial CE"/>
      <family val="0"/>
    </font>
    <font>
      <i/>
      <sz val="7"/>
      <name val="Arial CE"/>
      <family val="0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64" fontId="2" fillId="0" borderId="17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17" xfId="0" applyNumberForma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64" fontId="0" fillId="0" borderId="17" xfId="0" applyNumberFormat="1" applyFill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 wrapText="1"/>
      <protection/>
    </xf>
    <xf numFmtId="0" fontId="12" fillId="0" borderId="22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19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8" fillId="0" borderId="15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right"/>
      <protection/>
    </xf>
    <xf numFmtId="0" fontId="10" fillId="0" borderId="1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8" fillId="0" borderId="19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left"/>
      <protection/>
    </xf>
    <xf numFmtId="0" fontId="8" fillId="0" borderId="25" xfId="0" applyFont="1" applyFill="1" applyBorder="1" applyAlignment="1" applyProtection="1">
      <alignment horizontal="left"/>
      <protection/>
    </xf>
    <xf numFmtId="0" fontId="10" fillId="0" borderId="2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164" fontId="10" fillId="33" borderId="17" xfId="34" applyNumberFormat="1" applyFont="1" applyFill="1" applyBorder="1" applyAlignment="1" applyProtection="1">
      <alignment horizontal="center"/>
      <protection/>
    </xf>
    <xf numFmtId="164" fontId="8" fillId="0" borderId="17" xfId="0" applyNumberFormat="1" applyFont="1" applyFill="1" applyBorder="1" applyAlignment="1" applyProtection="1">
      <alignment horizontal="center"/>
      <protection locked="0"/>
    </xf>
    <xf numFmtId="164" fontId="8" fillId="34" borderId="17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50" fillId="35" borderId="17" xfId="0" applyFont="1" applyFill="1" applyBorder="1" applyAlignment="1">
      <alignment/>
    </xf>
    <xf numFmtId="0" fontId="50" fillId="35" borderId="17" xfId="0" applyFont="1" applyFill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51" fillId="35" borderId="17" xfId="0" applyFont="1" applyFill="1" applyBorder="1" applyAlignment="1">
      <alignment horizontal="center"/>
    </xf>
    <xf numFmtId="0" fontId="10" fillId="0" borderId="25" xfId="0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center" wrapText="1"/>
      <protection/>
    </xf>
    <xf numFmtId="0" fontId="13" fillId="0" borderId="28" xfId="0" applyFont="1" applyBorder="1" applyAlignment="1" applyProtection="1">
      <alignment horizontal="center" wrapText="1"/>
      <protection/>
    </xf>
    <xf numFmtId="0" fontId="13" fillId="0" borderId="29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</xdr:row>
      <xdr:rowOff>85725</xdr:rowOff>
    </xdr:from>
    <xdr:to>
      <xdr:col>8</xdr:col>
      <xdr:colOff>66675</xdr:colOff>
      <xdr:row>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4292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4</xdr:row>
      <xdr:rowOff>104775</xdr:rowOff>
    </xdr:from>
    <xdr:to>
      <xdr:col>14</xdr:col>
      <xdr:colOff>95250</xdr:colOff>
      <xdr:row>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561975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2</xdr:col>
      <xdr:colOff>1533525</xdr:colOff>
      <xdr:row>6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0"/>
          <a:ext cx="1924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8"/>
  </sheetPr>
  <dimension ref="A3:G2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.00390625" style="1" customWidth="1"/>
    <col min="2" max="2" width="7.75390625" style="1" customWidth="1"/>
    <col min="3" max="3" width="24.125" style="2" customWidth="1"/>
    <col min="4" max="4" width="11.125" style="1" customWidth="1"/>
    <col min="5" max="5" width="25.125" style="1" bestFit="1" customWidth="1"/>
    <col min="6" max="6" width="27.00390625" style="1" customWidth="1"/>
    <col min="7" max="7" width="2.625" style="1" customWidth="1"/>
    <col min="8" max="8" width="9.125" style="10" customWidth="1"/>
    <col min="9" max="16384" width="9.125" style="1" customWidth="1"/>
  </cols>
  <sheetData>
    <row r="1" ht="6" customHeight="1"/>
    <row r="2" ht="4.5" customHeight="1" thickBot="1"/>
    <row r="3" spans="2:7" ht="13.5" thickBot="1">
      <c r="B3" s="100" t="s">
        <v>48</v>
      </c>
      <c r="C3" s="101"/>
      <c r="D3" s="101"/>
      <c r="E3" s="101"/>
      <c r="F3" s="102"/>
      <c r="G3" s="4"/>
    </row>
    <row r="4" spans="2:7" ht="12.75">
      <c r="B4" s="5"/>
      <c r="C4" s="6"/>
      <c r="D4" s="7" t="s">
        <v>0</v>
      </c>
      <c r="E4" s="35" t="s">
        <v>49</v>
      </c>
      <c r="F4" s="9"/>
      <c r="G4" s="10"/>
    </row>
    <row r="5" spans="2:7" ht="13.5" thickBot="1">
      <c r="B5" s="11"/>
      <c r="C5" s="12"/>
      <c r="D5" s="13" t="s">
        <v>1</v>
      </c>
      <c r="E5" s="36" t="s">
        <v>50</v>
      </c>
      <c r="F5" s="14"/>
      <c r="G5" s="10"/>
    </row>
    <row r="6" ht="4.5" customHeight="1" thickBot="1"/>
    <row r="7" spans="2:7" ht="15" thickBot="1">
      <c r="B7" s="103" t="s">
        <v>2</v>
      </c>
      <c r="C7" s="104"/>
      <c r="D7" s="104"/>
      <c r="E7" s="15" t="s">
        <v>3</v>
      </c>
      <c r="F7" s="16"/>
      <c r="G7" s="10"/>
    </row>
    <row r="8" ht="3.75" customHeight="1"/>
    <row r="9" spans="2:7" ht="12.75"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49"/>
    </row>
    <row r="10" spans="2:7" ht="15.75">
      <c r="B10" s="21">
        <v>1</v>
      </c>
      <c r="C10" s="89" t="s">
        <v>23</v>
      </c>
      <c r="D10" s="90">
        <v>2001</v>
      </c>
      <c r="E10" s="90" t="s">
        <v>24</v>
      </c>
      <c r="F10" s="90" t="s">
        <v>25</v>
      </c>
      <c r="G10" s="22"/>
    </row>
    <row r="11" spans="2:7" ht="15.75">
      <c r="B11" s="20">
        <v>2</v>
      </c>
      <c r="C11" s="89" t="s">
        <v>26</v>
      </c>
      <c r="D11" s="90">
        <v>2001</v>
      </c>
      <c r="E11" s="90" t="s">
        <v>27</v>
      </c>
      <c r="F11" s="90" t="s">
        <v>25</v>
      </c>
      <c r="G11" s="23"/>
    </row>
    <row r="12" spans="2:7" ht="15.75">
      <c r="B12" s="21">
        <v>3</v>
      </c>
      <c r="C12" s="89" t="s">
        <v>28</v>
      </c>
      <c r="D12" s="90">
        <v>2000</v>
      </c>
      <c r="E12" s="90" t="s">
        <v>27</v>
      </c>
      <c r="F12" s="90" t="s">
        <v>25</v>
      </c>
      <c r="G12" s="23"/>
    </row>
    <row r="13" spans="2:7" ht="15.75">
      <c r="B13" s="20">
        <v>4</v>
      </c>
      <c r="C13" s="89" t="s">
        <v>29</v>
      </c>
      <c r="D13" s="90">
        <v>2000</v>
      </c>
      <c r="E13" s="90" t="s">
        <v>30</v>
      </c>
      <c r="F13" s="90" t="s">
        <v>31</v>
      </c>
      <c r="G13" s="23"/>
    </row>
    <row r="14" spans="2:7" ht="15.75">
      <c r="B14" s="21">
        <v>5</v>
      </c>
      <c r="C14" s="89" t="s">
        <v>32</v>
      </c>
      <c r="D14" s="90">
        <v>2000</v>
      </c>
      <c r="E14" s="90" t="s">
        <v>30</v>
      </c>
      <c r="F14" s="90" t="s">
        <v>31</v>
      </c>
      <c r="G14" s="23"/>
    </row>
    <row r="15" spans="2:7" ht="15.75">
      <c r="B15" s="20">
        <v>6</v>
      </c>
      <c r="C15" s="89" t="s">
        <v>33</v>
      </c>
      <c r="D15" s="90">
        <v>2001</v>
      </c>
      <c r="E15" s="91" t="s">
        <v>34</v>
      </c>
      <c r="F15" s="91" t="s">
        <v>35</v>
      </c>
      <c r="G15" s="23"/>
    </row>
    <row r="16" spans="2:7" ht="15.75">
      <c r="B16" s="21">
        <v>7</v>
      </c>
      <c r="C16" s="89" t="s">
        <v>36</v>
      </c>
      <c r="D16" s="90">
        <v>2000</v>
      </c>
      <c r="E16" s="91" t="s">
        <v>34</v>
      </c>
      <c r="F16" s="91" t="s">
        <v>35</v>
      </c>
      <c r="G16" s="23"/>
    </row>
    <row r="17" spans="2:7" ht="15.75">
      <c r="B17" s="20">
        <v>8</v>
      </c>
      <c r="C17" s="89" t="s">
        <v>37</v>
      </c>
      <c r="D17" s="90">
        <v>2000</v>
      </c>
      <c r="E17" s="91" t="s">
        <v>38</v>
      </c>
      <c r="F17" s="91" t="s">
        <v>39</v>
      </c>
      <c r="G17" s="23"/>
    </row>
    <row r="18" spans="2:7" ht="15.75">
      <c r="B18" s="21">
        <v>9</v>
      </c>
      <c r="C18" s="89" t="s">
        <v>40</v>
      </c>
      <c r="D18" s="90">
        <v>2001</v>
      </c>
      <c r="E18" s="92" t="s">
        <v>41</v>
      </c>
      <c r="F18" s="91" t="s">
        <v>42</v>
      </c>
      <c r="G18" s="23"/>
    </row>
    <row r="19" spans="1:7" ht="15.75">
      <c r="A19" s="10"/>
      <c r="B19" s="20">
        <v>10</v>
      </c>
      <c r="C19" s="89" t="s">
        <v>43</v>
      </c>
      <c r="D19" s="90">
        <v>2001</v>
      </c>
      <c r="E19" s="92" t="s">
        <v>41</v>
      </c>
      <c r="F19" s="91" t="s">
        <v>42</v>
      </c>
      <c r="G19" s="23"/>
    </row>
    <row r="20" spans="1:7" ht="15.75">
      <c r="A20" s="10"/>
      <c r="B20" s="21">
        <v>11</v>
      </c>
      <c r="C20" s="89" t="s">
        <v>44</v>
      </c>
      <c r="D20" s="90">
        <v>2001</v>
      </c>
      <c r="E20" s="92" t="s">
        <v>41</v>
      </c>
      <c r="F20" s="91" t="s">
        <v>42</v>
      </c>
      <c r="G20" s="23"/>
    </row>
    <row r="21" spans="1:7" ht="15.75">
      <c r="A21" s="10"/>
      <c r="B21" s="20">
        <v>12</v>
      </c>
      <c r="C21" s="89" t="s">
        <v>45</v>
      </c>
      <c r="D21" s="90">
        <v>2000</v>
      </c>
      <c r="E21" s="92" t="s">
        <v>41</v>
      </c>
      <c r="F21" s="91" t="s">
        <v>42</v>
      </c>
      <c r="G21" s="23"/>
    </row>
    <row r="22" spans="1:7" ht="15.75">
      <c r="A22" s="10"/>
      <c r="B22" s="20">
        <v>13</v>
      </c>
      <c r="C22" s="89" t="s">
        <v>47</v>
      </c>
      <c r="D22" s="90">
        <v>2000</v>
      </c>
      <c r="E22" s="93" t="s">
        <v>51</v>
      </c>
      <c r="F22" s="90" t="s">
        <v>46</v>
      </c>
      <c r="G22" s="23"/>
    </row>
  </sheetData>
  <sheetProtection/>
  <mergeCells count="2">
    <mergeCell ref="B3:F3"/>
    <mergeCell ref="B7:D7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A2:R22"/>
  <sheetViews>
    <sheetView zoomScale="116" zoomScaleNormal="116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23" sqref="F23"/>
    </sheetView>
  </sheetViews>
  <sheetFormatPr defaultColWidth="9.00390625" defaultRowHeight="12.75"/>
  <cols>
    <col min="1" max="1" width="2.25390625" style="1" customWidth="1"/>
    <col min="2" max="2" width="5.375" style="3" customWidth="1"/>
    <col min="3" max="3" width="20.375" style="27" customWidth="1"/>
    <col min="4" max="8" width="6.75390625" style="3" customWidth="1"/>
    <col min="9" max="9" width="6.75390625" style="37" customWidth="1"/>
    <col min="10" max="14" width="6.75390625" style="3" customWidth="1"/>
    <col min="15" max="15" width="6.75390625" style="37" customWidth="1"/>
    <col min="16" max="16" width="7.00390625" style="37" customWidth="1"/>
    <col min="17" max="17" width="2.75390625" style="10" customWidth="1"/>
    <col min="18" max="18" width="9.125" style="10" customWidth="1"/>
    <col min="19" max="16384" width="9.125" style="1" customWidth="1"/>
  </cols>
  <sheetData>
    <row r="1" ht="6" customHeight="1" thickBot="1"/>
    <row r="2" spans="1:16" ht="12.75" customHeight="1" thickBot="1">
      <c r="A2" s="28"/>
      <c r="B2" s="105" t="str">
        <f>Prezence!B3</f>
        <v>29.10.2011 Pelhřimov-Dvojboj Kategorie 2000-01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4" ht="4.5" customHeight="1" thickBot="1">
      <c r="A3" s="28"/>
      <c r="B3" s="108"/>
      <c r="C3" s="108"/>
      <c r="D3" s="29"/>
      <c r="E3" s="29"/>
      <c r="F3" s="29"/>
      <c r="G3" s="29"/>
      <c r="H3" s="29"/>
      <c r="J3" s="29"/>
      <c r="K3" s="29"/>
      <c r="L3" s="29"/>
      <c r="M3" s="29"/>
      <c r="N3" s="29"/>
    </row>
    <row r="4" spans="1:16" ht="12.75" customHeight="1" thickBot="1">
      <c r="A4" s="28"/>
      <c r="B4" s="109" t="s">
        <v>9</v>
      </c>
      <c r="C4" s="110"/>
      <c r="D4" s="30"/>
      <c r="E4" s="30"/>
      <c r="F4" s="30"/>
      <c r="G4" s="30"/>
      <c r="H4" s="30"/>
      <c r="I4" s="41"/>
      <c r="J4" s="30"/>
      <c r="K4" s="30"/>
      <c r="L4" s="30"/>
      <c r="M4" s="30"/>
      <c r="N4" s="30"/>
      <c r="O4" s="41"/>
      <c r="P4" s="96"/>
    </row>
    <row r="5" spans="2:16" ht="12" customHeight="1">
      <c r="B5" s="26"/>
      <c r="C5" s="8"/>
      <c r="D5" s="24"/>
      <c r="E5" s="24"/>
      <c r="F5" s="24"/>
      <c r="G5" s="24"/>
      <c r="H5" s="24"/>
      <c r="I5" s="38"/>
      <c r="J5" s="24"/>
      <c r="K5" s="24"/>
      <c r="L5" s="24"/>
      <c r="M5" s="24"/>
      <c r="N5" s="24"/>
      <c r="O5" s="38"/>
      <c r="P5" s="38"/>
    </row>
    <row r="6" spans="2:16" ht="12.75" customHeight="1" thickBot="1">
      <c r="B6" s="24"/>
      <c r="C6" s="31"/>
      <c r="D6" s="24"/>
      <c r="E6" s="24"/>
      <c r="F6" s="24"/>
      <c r="G6" s="24"/>
      <c r="H6" s="24"/>
      <c r="I6" s="38"/>
      <c r="J6" s="24"/>
      <c r="K6" s="24"/>
      <c r="L6" s="24"/>
      <c r="M6" s="24"/>
      <c r="N6" s="24"/>
      <c r="O6" s="38"/>
      <c r="P6" s="38"/>
    </row>
    <row r="7" spans="2:16" ht="12.75" customHeight="1" thickBot="1">
      <c r="B7" s="24"/>
      <c r="C7" s="31"/>
      <c r="D7" s="111" t="s">
        <v>10</v>
      </c>
      <c r="E7" s="112"/>
      <c r="F7" s="112"/>
      <c r="G7" s="112"/>
      <c r="H7" s="112"/>
      <c r="I7" s="113"/>
      <c r="J7" s="111" t="s">
        <v>11</v>
      </c>
      <c r="K7" s="112"/>
      <c r="L7" s="112"/>
      <c r="M7" s="112"/>
      <c r="N7" s="112"/>
      <c r="O7" s="113"/>
      <c r="P7" s="55"/>
    </row>
    <row r="8" spans="1:18" s="46" customFormat="1" ht="26.25" customHeight="1" thickBot="1">
      <c r="A8" s="42"/>
      <c r="B8" s="43" t="s">
        <v>13</v>
      </c>
      <c r="C8" s="53" t="s">
        <v>5</v>
      </c>
      <c r="D8" s="51" t="s">
        <v>19</v>
      </c>
      <c r="E8" s="54" t="s">
        <v>20</v>
      </c>
      <c r="F8" s="54" t="s">
        <v>21</v>
      </c>
      <c r="G8" s="54" t="s">
        <v>22</v>
      </c>
      <c r="H8" s="54" t="s">
        <v>16</v>
      </c>
      <c r="I8" s="52" t="s">
        <v>17</v>
      </c>
      <c r="J8" s="51" t="s">
        <v>19</v>
      </c>
      <c r="K8" s="54" t="s">
        <v>20</v>
      </c>
      <c r="L8" s="54" t="s">
        <v>21</v>
      </c>
      <c r="M8" s="54" t="s">
        <v>22</v>
      </c>
      <c r="N8" s="54" t="s">
        <v>16</v>
      </c>
      <c r="O8" s="52" t="s">
        <v>17</v>
      </c>
      <c r="P8" s="56" t="s">
        <v>18</v>
      </c>
      <c r="Q8" s="44"/>
      <c r="R8" s="45"/>
    </row>
    <row r="9" spans="2:18" s="10" customFormat="1" ht="3" customHeight="1">
      <c r="B9" s="32"/>
      <c r="C9" s="24"/>
      <c r="D9" s="33"/>
      <c r="E9" s="33"/>
      <c r="F9" s="33"/>
      <c r="G9" s="33"/>
      <c r="H9" s="33"/>
      <c r="I9" s="39"/>
      <c r="J9" s="33"/>
      <c r="K9" s="33"/>
      <c r="L9" s="33"/>
      <c r="M9" s="33"/>
      <c r="N9" s="33"/>
      <c r="O9" s="39"/>
      <c r="P9" s="38"/>
      <c r="R9" s="25"/>
    </row>
    <row r="10" spans="2:16" ht="12.75" customHeight="1">
      <c r="B10" s="20">
        <f>Prezence!B10</f>
        <v>1</v>
      </c>
      <c r="C10" s="34" t="str">
        <f>Prezence!C10</f>
        <v>Jiříková Lucie</v>
      </c>
      <c r="D10" s="47">
        <v>4</v>
      </c>
      <c r="E10" s="47">
        <v>10</v>
      </c>
      <c r="F10" s="47">
        <v>5.03</v>
      </c>
      <c r="G10" s="50">
        <f>SUM(E10,-F10)</f>
        <v>4.97</v>
      </c>
      <c r="H10" s="47"/>
      <c r="I10" s="48">
        <f>SUM(D10,G10,-H10)</f>
        <v>8.969999999999999</v>
      </c>
      <c r="J10" s="47">
        <v>3.9</v>
      </c>
      <c r="K10" s="47">
        <v>10</v>
      </c>
      <c r="L10" s="47">
        <v>2.2</v>
      </c>
      <c r="M10" s="50">
        <f>SUM(K10,-L10)</f>
        <v>7.8</v>
      </c>
      <c r="N10" s="47"/>
      <c r="O10" s="48">
        <f>SUM(J10,M10,-N10)</f>
        <v>11.7</v>
      </c>
      <c r="P10" s="40">
        <f>SUM(I10+O10)</f>
        <v>20.669999999999998</v>
      </c>
    </row>
    <row r="11" spans="2:16" ht="12.75" customHeight="1">
      <c r="B11" s="20">
        <f>Prezence!B11</f>
        <v>2</v>
      </c>
      <c r="C11" s="34" t="str">
        <f>Prezence!C11</f>
        <v>Kršková Aneta</v>
      </c>
      <c r="D11" s="47">
        <v>4</v>
      </c>
      <c r="E11" s="47">
        <v>10</v>
      </c>
      <c r="F11" s="47">
        <v>3.06</v>
      </c>
      <c r="G11" s="50">
        <f aca="true" t="shared" si="0" ref="G11:G22">SUM(E11,-F11)</f>
        <v>6.9399999999999995</v>
      </c>
      <c r="H11" s="47"/>
      <c r="I11" s="48">
        <f aca="true" t="shared" si="1" ref="I11:I22">SUM(D11,G11,-H11)</f>
        <v>10.94</v>
      </c>
      <c r="J11" s="47">
        <v>3.7</v>
      </c>
      <c r="K11" s="47">
        <v>10</v>
      </c>
      <c r="L11" s="47">
        <v>1.565</v>
      </c>
      <c r="M11" s="50">
        <f aca="true" t="shared" si="2" ref="M11:M22">SUM(K11,-L11)</f>
        <v>8.435</v>
      </c>
      <c r="N11" s="47"/>
      <c r="O11" s="48">
        <f aca="true" t="shared" si="3" ref="O11:O22">SUM(J11,M11,-N11)</f>
        <v>12.135000000000002</v>
      </c>
      <c r="P11" s="40">
        <f aca="true" t="shared" si="4" ref="P11:P22">SUM(I11+O11)</f>
        <v>23.075000000000003</v>
      </c>
    </row>
    <row r="12" spans="2:16" ht="12.75" customHeight="1">
      <c r="B12" s="20">
        <f>Prezence!B12</f>
        <v>3</v>
      </c>
      <c r="C12" s="34" t="str">
        <f>Prezence!C12</f>
        <v>Marešová Monika</v>
      </c>
      <c r="D12" s="47">
        <v>3.5</v>
      </c>
      <c r="E12" s="47">
        <v>10</v>
      </c>
      <c r="F12" s="47">
        <v>4.63</v>
      </c>
      <c r="G12" s="50">
        <f t="shared" si="0"/>
        <v>5.37</v>
      </c>
      <c r="H12" s="47"/>
      <c r="I12" s="48">
        <f t="shared" si="1"/>
        <v>8.870000000000001</v>
      </c>
      <c r="J12" s="47">
        <v>3.4</v>
      </c>
      <c r="K12" s="47">
        <v>10</v>
      </c>
      <c r="L12" s="47">
        <v>1.965</v>
      </c>
      <c r="M12" s="50">
        <f t="shared" si="2"/>
        <v>8.035</v>
      </c>
      <c r="N12" s="47"/>
      <c r="O12" s="48">
        <f t="shared" si="3"/>
        <v>11.435</v>
      </c>
      <c r="P12" s="40">
        <f t="shared" si="4"/>
        <v>20.305</v>
      </c>
    </row>
    <row r="13" spans="2:16" ht="12.75" customHeight="1">
      <c r="B13" s="20">
        <f>Prezence!B13</f>
        <v>4</v>
      </c>
      <c r="C13" s="34" t="str">
        <f>Prezence!C13</f>
        <v>Hukaufová Sára</v>
      </c>
      <c r="D13" s="47">
        <v>3.1</v>
      </c>
      <c r="E13" s="47">
        <v>10</v>
      </c>
      <c r="F13" s="47">
        <v>3.4</v>
      </c>
      <c r="G13" s="50">
        <f t="shared" si="0"/>
        <v>6.6</v>
      </c>
      <c r="H13" s="47"/>
      <c r="I13" s="48">
        <f t="shared" si="1"/>
        <v>9.7</v>
      </c>
      <c r="J13" s="47">
        <v>3.7</v>
      </c>
      <c r="K13" s="47">
        <v>10</v>
      </c>
      <c r="L13" s="47">
        <v>2.9</v>
      </c>
      <c r="M13" s="50">
        <f t="shared" si="2"/>
        <v>7.1</v>
      </c>
      <c r="N13" s="47"/>
      <c r="O13" s="48">
        <f t="shared" si="3"/>
        <v>10.8</v>
      </c>
      <c r="P13" s="40">
        <f t="shared" si="4"/>
        <v>20.5</v>
      </c>
    </row>
    <row r="14" spans="2:16" ht="12.75" customHeight="1">
      <c r="B14" s="20">
        <f>Prezence!B14</f>
        <v>5</v>
      </c>
      <c r="C14" s="34" t="str">
        <f>Prezence!C14</f>
        <v>Pekarčíková Anna</v>
      </c>
      <c r="D14" s="47">
        <v>3.5</v>
      </c>
      <c r="E14" s="47">
        <v>10</v>
      </c>
      <c r="F14" s="47">
        <v>2.63</v>
      </c>
      <c r="G14" s="50">
        <f>SUM(E14,-F14)</f>
        <v>7.37</v>
      </c>
      <c r="H14" s="47"/>
      <c r="I14" s="48">
        <f>SUM(D14,G14,-H14)</f>
        <v>10.870000000000001</v>
      </c>
      <c r="J14" s="47">
        <v>3.6</v>
      </c>
      <c r="K14" s="47">
        <v>10</v>
      </c>
      <c r="L14" s="47">
        <v>3.265</v>
      </c>
      <c r="M14" s="50">
        <f>SUM(K14,-L14)</f>
        <v>6.734999999999999</v>
      </c>
      <c r="N14" s="47"/>
      <c r="O14" s="48">
        <f>SUM(J14,M14,-N14)</f>
        <v>10.334999999999999</v>
      </c>
      <c r="P14" s="40">
        <f t="shared" si="4"/>
        <v>21.205</v>
      </c>
    </row>
    <row r="15" spans="2:16" ht="12.75" customHeight="1">
      <c r="B15" s="20">
        <f>Prezence!B15</f>
        <v>6</v>
      </c>
      <c r="C15" s="34" t="str">
        <f>Prezence!C15</f>
        <v>Křivá Anežka</v>
      </c>
      <c r="D15" s="47">
        <v>2.7</v>
      </c>
      <c r="E15" s="47">
        <v>10</v>
      </c>
      <c r="F15" s="47">
        <v>6.73</v>
      </c>
      <c r="G15" s="50">
        <f t="shared" si="0"/>
        <v>3.2699999999999996</v>
      </c>
      <c r="H15" s="47"/>
      <c r="I15" s="48">
        <f t="shared" si="1"/>
        <v>5.97</v>
      </c>
      <c r="J15" s="47">
        <v>1.8</v>
      </c>
      <c r="K15" s="47">
        <v>10</v>
      </c>
      <c r="L15" s="47">
        <v>2.735</v>
      </c>
      <c r="M15" s="50">
        <f t="shared" si="2"/>
        <v>7.265000000000001</v>
      </c>
      <c r="N15" s="47"/>
      <c r="O15" s="48">
        <f t="shared" si="3"/>
        <v>9.065000000000001</v>
      </c>
      <c r="P15" s="40">
        <f t="shared" si="4"/>
        <v>15.035</v>
      </c>
    </row>
    <row r="16" spans="2:16" ht="12.75" customHeight="1">
      <c r="B16" s="20">
        <f>Prezence!B16</f>
        <v>7</v>
      </c>
      <c r="C16" s="34" t="str">
        <f>Prezence!C16</f>
        <v>Christová Markéta</v>
      </c>
      <c r="D16" s="47">
        <v>3</v>
      </c>
      <c r="E16" s="47">
        <v>10</v>
      </c>
      <c r="F16" s="47">
        <v>4.63</v>
      </c>
      <c r="G16" s="50">
        <f t="shared" si="0"/>
        <v>5.37</v>
      </c>
      <c r="H16" s="47"/>
      <c r="I16" s="48">
        <f t="shared" si="1"/>
        <v>8.370000000000001</v>
      </c>
      <c r="J16" s="47">
        <v>3.4</v>
      </c>
      <c r="K16" s="47">
        <v>10</v>
      </c>
      <c r="L16" s="47">
        <v>3.233</v>
      </c>
      <c r="M16" s="50">
        <f t="shared" si="2"/>
        <v>6.7669999999999995</v>
      </c>
      <c r="N16" s="47"/>
      <c r="O16" s="48">
        <f t="shared" si="3"/>
        <v>10.167</v>
      </c>
      <c r="P16" s="40">
        <f t="shared" si="4"/>
        <v>18.537</v>
      </c>
    </row>
    <row r="17" spans="2:16" ht="12.75" customHeight="1">
      <c r="B17" s="20">
        <f>Prezence!B17</f>
        <v>8</v>
      </c>
      <c r="C17" s="34" t="str">
        <f>Prezence!C17</f>
        <v>Chlupáčková Anežka</v>
      </c>
      <c r="D17" s="47">
        <v>3.1</v>
      </c>
      <c r="E17" s="47">
        <v>10</v>
      </c>
      <c r="F17" s="47">
        <v>4.33</v>
      </c>
      <c r="G17" s="50">
        <f t="shared" si="0"/>
        <v>5.67</v>
      </c>
      <c r="H17" s="47"/>
      <c r="I17" s="48">
        <f t="shared" si="1"/>
        <v>8.77</v>
      </c>
      <c r="J17" s="47">
        <v>3.4</v>
      </c>
      <c r="K17" s="47">
        <v>10</v>
      </c>
      <c r="L17" s="47">
        <v>4.335</v>
      </c>
      <c r="M17" s="50">
        <f t="shared" si="2"/>
        <v>5.665</v>
      </c>
      <c r="N17" s="47"/>
      <c r="O17" s="48">
        <f t="shared" si="3"/>
        <v>9.065</v>
      </c>
      <c r="P17" s="40">
        <f t="shared" si="4"/>
        <v>17.835</v>
      </c>
    </row>
    <row r="18" spans="2:16" ht="12.75" customHeight="1">
      <c r="B18" s="20">
        <f>Prezence!B18</f>
        <v>9</v>
      </c>
      <c r="C18" s="34" t="str">
        <f>Prezence!C18</f>
        <v>Kešnarová Barbora</v>
      </c>
      <c r="D18" s="47">
        <v>3.2</v>
      </c>
      <c r="E18" s="47">
        <v>10</v>
      </c>
      <c r="F18" s="47">
        <v>6.16</v>
      </c>
      <c r="G18" s="50">
        <f t="shared" si="0"/>
        <v>3.84</v>
      </c>
      <c r="H18" s="47"/>
      <c r="I18" s="48">
        <f t="shared" si="1"/>
        <v>7.04</v>
      </c>
      <c r="J18" s="47">
        <v>3</v>
      </c>
      <c r="K18" s="47">
        <v>10</v>
      </c>
      <c r="L18" s="47">
        <v>3</v>
      </c>
      <c r="M18" s="50">
        <f t="shared" si="2"/>
        <v>7</v>
      </c>
      <c r="N18" s="47"/>
      <c r="O18" s="48">
        <f t="shared" si="3"/>
        <v>10</v>
      </c>
      <c r="P18" s="40">
        <f t="shared" si="4"/>
        <v>17.04</v>
      </c>
    </row>
    <row r="19" spans="2:16" ht="12.75" customHeight="1">
      <c r="B19" s="20">
        <f>Prezence!B19</f>
        <v>10</v>
      </c>
      <c r="C19" s="34" t="str">
        <f>Prezence!C19</f>
        <v>Jedličková Natálie</v>
      </c>
      <c r="D19" s="47">
        <v>3.2</v>
      </c>
      <c r="E19" s="47">
        <v>10</v>
      </c>
      <c r="F19" s="47">
        <v>6.53</v>
      </c>
      <c r="G19" s="50">
        <f t="shared" si="0"/>
        <v>3.4699999999999998</v>
      </c>
      <c r="H19" s="47"/>
      <c r="I19" s="48">
        <f t="shared" si="1"/>
        <v>6.67</v>
      </c>
      <c r="J19" s="47">
        <v>3.3</v>
      </c>
      <c r="K19" s="47">
        <v>10</v>
      </c>
      <c r="L19" s="47">
        <v>3.665</v>
      </c>
      <c r="M19" s="50">
        <f t="shared" si="2"/>
        <v>6.335</v>
      </c>
      <c r="N19" s="47"/>
      <c r="O19" s="48">
        <f t="shared" si="3"/>
        <v>9.635</v>
      </c>
      <c r="P19" s="40">
        <f t="shared" si="4"/>
        <v>16.305</v>
      </c>
    </row>
    <row r="20" spans="2:16" ht="12.75" customHeight="1">
      <c r="B20" s="20">
        <f>Prezence!B20</f>
        <v>11</v>
      </c>
      <c r="C20" s="34" t="str">
        <f>Prezence!C20</f>
        <v>Štufková Tereza</v>
      </c>
      <c r="D20" s="47">
        <v>3.4</v>
      </c>
      <c r="E20" s="47">
        <v>10</v>
      </c>
      <c r="F20" s="47">
        <v>6.46</v>
      </c>
      <c r="G20" s="50">
        <f t="shared" si="0"/>
        <v>3.54</v>
      </c>
      <c r="H20" s="47"/>
      <c r="I20" s="48">
        <f t="shared" si="1"/>
        <v>6.9399999999999995</v>
      </c>
      <c r="J20" s="47">
        <v>3.5</v>
      </c>
      <c r="K20" s="47">
        <v>10</v>
      </c>
      <c r="L20" s="47">
        <v>3.365</v>
      </c>
      <c r="M20" s="50">
        <f t="shared" si="2"/>
        <v>6.635</v>
      </c>
      <c r="N20" s="47"/>
      <c r="O20" s="48">
        <f t="shared" si="3"/>
        <v>10.135</v>
      </c>
      <c r="P20" s="40">
        <f t="shared" si="4"/>
        <v>17.075</v>
      </c>
    </row>
    <row r="21" spans="2:16" ht="12.75" customHeight="1">
      <c r="B21" s="20">
        <f>Prezence!B21</f>
        <v>12</v>
      </c>
      <c r="C21" s="34" t="str">
        <f>Prezence!C21</f>
        <v>Gyselová Julie</v>
      </c>
      <c r="D21" s="47">
        <v>3.1</v>
      </c>
      <c r="E21" s="47">
        <v>10</v>
      </c>
      <c r="F21" s="47">
        <v>7.26</v>
      </c>
      <c r="G21" s="50">
        <f t="shared" si="0"/>
        <v>2.74</v>
      </c>
      <c r="H21" s="47"/>
      <c r="I21" s="48">
        <f t="shared" si="1"/>
        <v>5.84</v>
      </c>
      <c r="J21" s="47">
        <v>3.3</v>
      </c>
      <c r="K21" s="47">
        <v>10</v>
      </c>
      <c r="L21" s="47">
        <v>6.365</v>
      </c>
      <c r="M21" s="50">
        <f t="shared" si="2"/>
        <v>3.635</v>
      </c>
      <c r="N21" s="47"/>
      <c r="O21" s="48">
        <f t="shared" si="3"/>
        <v>6.935</v>
      </c>
      <c r="P21" s="40">
        <f t="shared" si="4"/>
        <v>12.774999999999999</v>
      </c>
    </row>
    <row r="22" spans="2:16" ht="12.75" customHeight="1">
      <c r="B22" s="20">
        <f>Prezence!B22</f>
        <v>13</v>
      </c>
      <c r="C22" s="34" t="str">
        <f>Prezence!C22</f>
        <v>Rychtecká Anna</v>
      </c>
      <c r="D22" s="47">
        <v>2.7</v>
      </c>
      <c r="E22" s="47">
        <v>10</v>
      </c>
      <c r="F22" s="47">
        <v>5.96</v>
      </c>
      <c r="G22" s="50">
        <f t="shared" si="0"/>
        <v>4.04</v>
      </c>
      <c r="H22" s="47"/>
      <c r="I22" s="48">
        <f t="shared" si="1"/>
        <v>6.74</v>
      </c>
      <c r="J22" s="47">
        <v>3.3</v>
      </c>
      <c r="K22" s="47">
        <v>10</v>
      </c>
      <c r="L22" s="47">
        <v>3.335</v>
      </c>
      <c r="M22" s="50">
        <f t="shared" si="2"/>
        <v>6.665</v>
      </c>
      <c r="N22" s="47"/>
      <c r="O22" s="48">
        <f t="shared" si="3"/>
        <v>9.965</v>
      </c>
      <c r="P22" s="40">
        <f t="shared" si="4"/>
        <v>16.705</v>
      </c>
    </row>
  </sheetData>
  <sheetProtection selectLockedCells="1"/>
  <mergeCells count="5">
    <mergeCell ref="B2:P2"/>
    <mergeCell ref="B3:C3"/>
    <mergeCell ref="B4:C4"/>
    <mergeCell ref="D7:I7"/>
    <mergeCell ref="J7:O7"/>
  </mergeCells>
  <conditionalFormatting sqref="L10:L22 H10:H22 N10:N22 F10:F22">
    <cfRule type="cellIs" priority="1" dxfId="0" operator="greaterThan" stopIfTrue="1">
      <formula>10</formula>
    </cfRule>
  </conditionalFormatting>
  <conditionalFormatting sqref="G10:G22 M10:M22 I10:I22 O10:O22">
    <cfRule type="cellIs" priority="2" dxfId="0" operator="lessThan" stopIfTrue="1">
      <formula>0</formula>
    </cfRule>
  </conditionalFormatting>
  <conditionalFormatting sqref="E10:E22 K10:K22">
    <cfRule type="cellIs" priority="3" dxfId="1" operator="greaterThan" stopIfTrue="1">
      <formula>10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S22"/>
  <sheetViews>
    <sheetView tabSelected="1" zoomScale="75" zoomScaleNormal="75" zoomScalePageLayoutView="0" workbookViewId="0" topLeftCell="A1">
      <selection activeCell="B24" sqref="B24"/>
    </sheetView>
  </sheetViews>
  <sheetFormatPr defaultColWidth="9.00390625" defaultRowHeight="12.75"/>
  <cols>
    <col min="1" max="1" width="1.12109375" style="59" customWidth="1"/>
    <col min="2" max="2" width="8.00390625" style="59" bestFit="1" customWidth="1"/>
    <col min="3" max="3" width="23.125" style="88" bestFit="1" customWidth="1"/>
    <col min="4" max="4" width="20.00390625" style="88" bestFit="1" customWidth="1"/>
    <col min="5" max="5" width="34.25390625" style="59" bestFit="1" customWidth="1"/>
    <col min="6" max="6" width="24.00390625" style="59" bestFit="1" customWidth="1"/>
    <col min="7" max="7" width="12.75390625" style="58" customWidth="1"/>
    <col min="8" max="8" width="14.00390625" style="58" bestFit="1" customWidth="1"/>
    <col min="9" max="9" width="13.25390625" style="58" bestFit="1" customWidth="1"/>
    <col min="10" max="10" width="12.25390625" style="58" bestFit="1" customWidth="1"/>
    <col min="11" max="11" width="13.25390625" style="58" bestFit="1" customWidth="1"/>
    <col min="12" max="12" width="9.125" style="59" bestFit="1" customWidth="1"/>
    <col min="13" max="13" width="10.25390625" style="59" bestFit="1" customWidth="1"/>
    <col min="14" max="14" width="14.00390625" style="59" bestFit="1" customWidth="1"/>
    <col min="15" max="17" width="12.75390625" style="59" customWidth="1"/>
    <col min="18" max="18" width="9.125" style="59" bestFit="1" customWidth="1"/>
    <col min="19" max="19" width="12.375" style="59" customWidth="1"/>
    <col min="20" max="16384" width="9.125" style="59" customWidth="1"/>
  </cols>
  <sheetData>
    <row r="1" spans="1:12" ht="16.5" thickBot="1">
      <c r="A1" s="57"/>
      <c r="B1" s="114" t="str">
        <f>Prezence!B3</f>
        <v>29.10.2011 Pelhřimov-Dvojboj Kategorie 2000-01</v>
      </c>
      <c r="C1" s="115"/>
      <c r="D1" s="115"/>
      <c r="E1" s="115"/>
      <c r="F1" s="115"/>
      <c r="G1" s="115"/>
      <c r="H1" s="115"/>
      <c r="I1" s="115"/>
      <c r="J1" s="115"/>
      <c r="K1" s="116"/>
      <c r="L1" s="58"/>
    </row>
    <row r="2" spans="1:12" ht="4.5" customHeight="1" thickBot="1">
      <c r="A2" s="60"/>
      <c r="B2" s="117"/>
      <c r="C2" s="117"/>
      <c r="D2" s="117"/>
      <c r="E2" s="117"/>
      <c r="F2" s="117"/>
      <c r="G2" s="117"/>
      <c r="L2" s="58"/>
    </row>
    <row r="3" spans="1:12" ht="16.5" thickBot="1">
      <c r="A3" s="60"/>
      <c r="B3" s="62"/>
      <c r="C3" s="63"/>
      <c r="D3" s="63"/>
      <c r="E3" s="64"/>
      <c r="F3" s="65" t="s">
        <v>9</v>
      </c>
      <c r="G3" s="66" t="str">
        <f>Prezence!E7</f>
        <v>označení kategorie</v>
      </c>
      <c r="H3" s="64"/>
      <c r="I3" s="64"/>
      <c r="J3" s="64"/>
      <c r="K3" s="67"/>
      <c r="L3" s="58"/>
    </row>
    <row r="4" spans="1:12" ht="4.5" customHeight="1" thickBot="1">
      <c r="A4" s="60"/>
      <c r="B4" s="61"/>
      <c r="C4" s="61"/>
      <c r="D4" s="61"/>
      <c r="E4" s="61"/>
      <c r="F4" s="61"/>
      <c r="G4" s="61"/>
      <c r="H4" s="68"/>
      <c r="I4" s="68"/>
      <c r="J4" s="68"/>
      <c r="K4" s="68"/>
      <c r="L4" s="58"/>
    </row>
    <row r="5" spans="1:12" ht="15.75" thickBot="1">
      <c r="A5" s="69"/>
      <c r="B5" s="70"/>
      <c r="C5" s="65" t="s">
        <v>0</v>
      </c>
      <c r="D5" s="71" t="str">
        <f>Prezence!E4</f>
        <v>Jiříková Štěpánka</v>
      </c>
      <c r="E5" s="64"/>
      <c r="F5" s="72"/>
      <c r="G5" s="73"/>
      <c r="H5" s="68"/>
      <c r="I5" s="68"/>
      <c r="J5" s="68"/>
      <c r="K5" s="68"/>
      <c r="L5" s="58"/>
    </row>
    <row r="6" spans="1:12" ht="15.75" thickBot="1">
      <c r="A6" s="74"/>
      <c r="B6" s="70"/>
      <c r="C6" s="65" t="s">
        <v>1</v>
      </c>
      <c r="D6" s="71" t="str">
        <f>Prezence!E5</f>
        <v>Zourová Světlana</v>
      </c>
      <c r="E6" s="64"/>
      <c r="F6" s="72"/>
      <c r="G6" s="73"/>
      <c r="H6" s="68"/>
      <c r="I6" s="68"/>
      <c r="J6" s="68"/>
      <c r="K6" s="68"/>
      <c r="L6" s="58"/>
    </row>
    <row r="7" spans="2:19" ht="13.5" customHeight="1" thickBot="1">
      <c r="B7" s="73"/>
      <c r="C7" s="75"/>
      <c r="D7" s="75"/>
      <c r="E7" s="73"/>
      <c r="F7" s="95"/>
      <c r="G7" s="94" t="s">
        <v>12</v>
      </c>
      <c r="H7" s="105" t="s">
        <v>10</v>
      </c>
      <c r="I7" s="106"/>
      <c r="J7" s="106"/>
      <c r="K7" s="106"/>
      <c r="L7" s="106"/>
      <c r="M7" s="106"/>
      <c r="N7" s="105" t="s">
        <v>11</v>
      </c>
      <c r="O7" s="106"/>
      <c r="P7" s="106"/>
      <c r="Q7" s="106"/>
      <c r="R7" s="106"/>
      <c r="S7" s="107"/>
    </row>
    <row r="8" spans="2:19" ht="31.5" thickBot="1">
      <c r="B8" s="95" t="s">
        <v>15</v>
      </c>
      <c r="C8" s="77" t="s">
        <v>5</v>
      </c>
      <c r="D8" s="76" t="s">
        <v>6</v>
      </c>
      <c r="E8" s="77" t="s">
        <v>7</v>
      </c>
      <c r="F8" s="78" t="s">
        <v>8</v>
      </c>
      <c r="G8" s="79" t="s">
        <v>14</v>
      </c>
      <c r="H8" s="97" t="s">
        <v>19</v>
      </c>
      <c r="I8" s="98" t="s">
        <v>20</v>
      </c>
      <c r="J8" s="98" t="s">
        <v>21</v>
      </c>
      <c r="K8" s="98" t="s">
        <v>22</v>
      </c>
      <c r="L8" s="98" t="s">
        <v>16</v>
      </c>
      <c r="M8" s="99" t="s">
        <v>17</v>
      </c>
      <c r="N8" s="97" t="s">
        <v>19</v>
      </c>
      <c r="O8" s="98" t="s">
        <v>20</v>
      </c>
      <c r="P8" s="98" t="s">
        <v>21</v>
      </c>
      <c r="Q8" s="98" t="s">
        <v>22</v>
      </c>
      <c r="R8" s="98" t="s">
        <v>16</v>
      </c>
      <c r="S8" s="99" t="s">
        <v>17</v>
      </c>
    </row>
    <row r="9" spans="2:12" s="60" customFormat="1" ht="4.5" customHeight="1">
      <c r="B9" s="73"/>
      <c r="C9" s="75"/>
      <c r="D9" s="73"/>
      <c r="E9" s="75"/>
      <c r="F9" s="75"/>
      <c r="G9" s="80"/>
      <c r="H9" s="81"/>
      <c r="I9" s="81"/>
      <c r="J9" s="81"/>
      <c r="K9" s="81"/>
      <c r="L9" s="68"/>
    </row>
    <row r="10" spans="2:19" ht="15.75">
      <c r="B10" s="82">
        <v>1</v>
      </c>
      <c r="C10" s="83" t="str">
        <f>Prezence!C11</f>
        <v>Kršková Aneta</v>
      </c>
      <c r="D10" s="82">
        <f>Prezence!D11</f>
        <v>2001</v>
      </c>
      <c r="E10" s="83" t="str">
        <f>Prezence!E11</f>
        <v>TJ Sokol Brno I.</v>
      </c>
      <c r="F10" s="83" t="str">
        <f>Prezence!F11</f>
        <v>manželé Vyzinovi</v>
      </c>
      <c r="G10" s="84">
        <f>Vysledky!P11</f>
        <v>23.075000000000003</v>
      </c>
      <c r="H10" s="85">
        <f>Vysledky!D11</f>
        <v>4</v>
      </c>
      <c r="I10" s="85">
        <f>Vysledky!E11</f>
        <v>10</v>
      </c>
      <c r="J10" s="85">
        <f>Vysledky!F11</f>
        <v>3.06</v>
      </c>
      <c r="K10" s="85">
        <f>Vysledky!G11</f>
        <v>6.9399999999999995</v>
      </c>
      <c r="L10" s="85">
        <f>Vysledky!H11</f>
        <v>0</v>
      </c>
      <c r="M10" s="86">
        <f>Vysledky!I11</f>
        <v>10.94</v>
      </c>
      <c r="N10" s="85">
        <f>Vysledky!J11</f>
        <v>3.7</v>
      </c>
      <c r="O10" s="85">
        <f>Vysledky!K11</f>
        <v>10</v>
      </c>
      <c r="P10" s="85">
        <f>Vysledky!L11</f>
        <v>1.565</v>
      </c>
      <c r="Q10" s="85">
        <f>Vysledky!M11</f>
        <v>8.435</v>
      </c>
      <c r="R10" s="85">
        <f>Vysledky!N11</f>
        <v>0</v>
      </c>
      <c r="S10" s="86">
        <f>Vysledky!O11</f>
        <v>12.135000000000002</v>
      </c>
    </row>
    <row r="11" spans="2:19" ht="15.75">
      <c r="B11" s="82">
        <v>2</v>
      </c>
      <c r="C11" s="83" t="str">
        <f>Prezence!C14</f>
        <v>Pekarčíková Anna</v>
      </c>
      <c r="D11" s="82">
        <f>Prezence!D14</f>
        <v>2000</v>
      </c>
      <c r="E11" s="83" t="str">
        <f>Prezence!E14</f>
        <v>TJ Bohemians Praha</v>
      </c>
      <c r="F11" s="83" t="str">
        <f>Prezence!F14</f>
        <v>Verešová,Hukaufová</v>
      </c>
      <c r="G11" s="84">
        <f>Vysledky!P14</f>
        <v>21.205</v>
      </c>
      <c r="H11" s="85">
        <f>Vysledky!D14</f>
        <v>3.5</v>
      </c>
      <c r="I11" s="85">
        <f>Vysledky!E14</f>
        <v>10</v>
      </c>
      <c r="J11" s="85">
        <f>Vysledky!F14</f>
        <v>2.63</v>
      </c>
      <c r="K11" s="85">
        <f>Vysledky!G14</f>
        <v>7.37</v>
      </c>
      <c r="L11" s="85">
        <f>Vysledky!H14</f>
        <v>0</v>
      </c>
      <c r="M11" s="86">
        <f>Vysledky!I14</f>
        <v>10.870000000000001</v>
      </c>
      <c r="N11" s="85">
        <f>Vysledky!J14</f>
        <v>3.6</v>
      </c>
      <c r="O11" s="85">
        <f>Vysledky!K14</f>
        <v>10</v>
      </c>
      <c r="P11" s="85">
        <f>Vysledky!L14</f>
        <v>3.265</v>
      </c>
      <c r="Q11" s="85">
        <f>Vysledky!M14</f>
        <v>6.734999999999999</v>
      </c>
      <c r="R11" s="85">
        <f>Vysledky!N14</f>
        <v>0</v>
      </c>
      <c r="S11" s="86">
        <f>Vysledky!O14</f>
        <v>10.334999999999999</v>
      </c>
    </row>
    <row r="12" spans="2:19" ht="15.75">
      <c r="B12" s="82">
        <v>3</v>
      </c>
      <c r="C12" s="83" t="str">
        <f>Prezence!C10</f>
        <v>Jiříková Lucie</v>
      </c>
      <c r="D12" s="82">
        <f>Prezence!D10</f>
        <v>2001</v>
      </c>
      <c r="E12" s="83" t="str">
        <f>Prezence!E10</f>
        <v>SG Pelhřimov</v>
      </c>
      <c r="F12" s="83" t="str">
        <f>Prezence!F10</f>
        <v>manželé Vyzinovi</v>
      </c>
      <c r="G12" s="84">
        <f>Vysledky!P10</f>
        <v>20.669999999999998</v>
      </c>
      <c r="H12" s="85">
        <f>Vysledky!D10</f>
        <v>4</v>
      </c>
      <c r="I12" s="85">
        <f>Vysledky!E10</f>
        <v>10</v>
      </c>
      <c r="J12" s="85">
        <f>Vysledky!F10</f>
        <v>5.03</v>
      </c>
      <c r="K12" s="85">
        <f>Vysledky!G10</f>
        <v>4.97</v>
      </c>
      <c r="L12" s="85">
        <f>Vysledky!H10</f>
        <v>0</v>
      </c>
      <c r="M12" s="86">
        <f>Vysledky!I10</f>
        <v>8.969999999999999</v>
      </c>
      <c r="N12" s="85">
        <f>Vysledky!J10</f>
        <v>3.9</v>
      </c>
      <c r="O12" s="85">
        <f>Vysledky!K10</f>
        <v>10</v>
      </c>
      <c r="P12" s="85">
        <f>Vysledky!L10</f>
        <v>2.2</v>
      </c>
      <c r="Q12" s="85">
        <f>Vysledky!M10</f>
        <v>7.8</v>
      </c>
      <c r="R12" s="85">
        <f>Vysledky!N10</f>
        <v>0</v>
      </c>
      <c r="S12" s="86">
        <f>Vysledky!O10</f>
        <v>11.7</v>
      </c>
    </row>
    <row r="13" spans="2:19" ht="15.75">
      <c r="B13" s="82">
        <v>4</v>
      </c>
      <c r="C13" s="83" t="str">
        <f>Prezence!C13</f>
        <v>Hukaufová Sára</v>
      </c>
      <c r="D13" s="82">
        <f>Prezence!D13</f>
        <v>2000</v>
      </c>
      <c r="E13" s="83" t="str">
        <f>Prezence!E13</f>
        <v>TJ Bohemians Praha</v>
      </c>
      <c r="F13" s="83" t="str">
        <f>Prezence!F13</f>
        <v>Verešová,Hukaufová</v>
      </c>
      <c r="G13" s="84">
        <f>Vysledky!P13</f>
        <v>20.5</v>
      </c>
      <c r="H13" s="85">
        <f>Vysledky!D13</f>
        <v>3.1</v>
      </c>
      <c r="I13" s="85">
        <f>Vysledky!E13</f>
        <v>10</v>
      </c>
      <c r="J13" s="85">
        <f>Vysledky!F13</f>
        <v>3.4</v>
      </c>
      <c r="K13" s="85">
        <f>Vysledky!G13</f>
        <v>6.6</v>
      </c>
      <c r="L13" s="85">
        <f>Vysledky!H13</f>
        <v>0</v>
      </c>
      <c r="M13" s="86">
        <f>Vysledky!I13</f>
        <v>9.7</v>
      </c>
      <c r="N13" s="85">
        <f>Vysledky!J13</f>
        <v>3.7</v>
      </c>
      <c r="O13" s="85">
        <f>Vysledky!K13</f>
        <v>10</v>
      </c>
      <c r="P13" s="85">
        <f>Vysledky!L13</f>
        <v>2.9</v>
      </c>
      <c r="Q13" s="85">
        <f>Vysledky!M13</f>
        <v>7.1</v>
      </c>
      <c r="R13" s="85">
        <f>Vysledky!N13</f>
        <v>0</v>
      </c>
      <c r="S13" s="86">
        <f>Vysledky!O13</f>
        <v>10.8</v>
      </c>
    </row>
    <row r="14" spans="2:19" ht="15.75">
      <c r="B14" s="82">
        <v>5</v>
      </c>
      <c r="C14" s="83" t="str">
        <f>Prezence!C12</f>
        <v>Marešová Monika</v>
      </c>
      <c r="D14" s="82">
        <f>Prezence!D12</f>
        <v>2000</v>
      </c>
      <c r="E14" s="83" t="str">
        <f>Prezence!E12</f>
        <v>TJ Sokol Brno I.</v>
      </c>
      <c r="F14" s="83" t="str">
        <f>Prezence!F12</f>
        <v>manželé Vyzinovi</v>
      </c>
      <c r="G14" s="84">
        <f>Vysledky!P12</f>
        <v>20.305</v>
      </c>
      <c r="H14" s="85">
        <f>Vysledky!D12</f>
        <v>3.5</v>
      </c>
      <c r="I14" s="85">
        <f>Vysledky!E12</f>
        <v>10</v>
      </c>
      <c r="J14" s="85">
        <f>Vysledky!F12</f>
        <v>4.63</v>
      </c>
      <c r="K14" s="85">
        <f>Vysledky!G12</f>
        <v>5.37</v>
      </c>
      <c r="L14" s="85">
        <f>Vysledky!H12</f>
        <v>0</v>
      </c>
      <c r="M14" s="86">
        <f>Vysledky!I12</f>
        <v>8.870000000000001</v>
      </c>
      <c r="N14" s="85">
        <f>Vysledky!J12</f>
        <v>3.4</v>
      </c>
      <c r="O14" s="85">
        <f>Vysledky!K12</f>
        <v>10</v>
      </c>
      <c r="P14" s="85">
        <f>Vysledky!L12</f>
        <v>1.965</v>
      </c>
      <c r="Q14" s="85">
        <f>Vysledky!M12</f>
        <v>8.035</v>
      </c>
      <c r="R14" s="85">
        <f>Vysledky!N12</f>
        <v>0</v>
      </c>
      <c r="S14" s="86">
        <f>Vysledky!O12</f>
        <v>11.435</v>
      </c>
    </row>
    <row r="15" spans="2:19" ht="15.75">
      <c r="B15" s="87">
        <v>6</v>
      </c>
      <c r="C15" s="83" t="str">
        <f>Prezence!C16</f>
        <v>Christová Markéta</v>
      </c>
      <c r="D15" s="82">
        <f>Prezence!D16</f>
        <v>2000</v>
      </c>
      <c r="E15" s="83" t="str">
        <f>Prezence!E16</f>
        <v>KSG Rosice</v>
      </c>
      <c r="F15" s="83" t="str">
        <f>Prezence!F16</f>
        <v>Chmelová ,Muric</v>
      </c>
      <c r="G15" s="84">
        <f>Vysledky!P16</f>
        <v>18.537</v>
      </c>
      <c r="H15" s="85">
        <f>Vysledky!D16</f>
        <v>3</v>
      </c>
      <c r="I15" s="85">
        <f>Vysledky!E16</f>
        <v>10</v>
      </c>
      <c r="J15" s="85">
        <f>Vysledky!F16</f>
        <v>4.63</v>
      </c>
      <c r="K15" s="85">
        <f>Vysledky!G16</f>
        <v>5.37</v>
      </c>
      <c r="L15" s="85">
        <f>Vysledky!H16</f>
        <v>0</v>
      </c>
      <c r="M15" s="86">
        <f>Vysledky!I16</f>
        <v>8.370000000000001</v>
      </c>
      <c r="N15" s="85">
        <f>Vysledky!J16</f>
        <v>3.4</v>
      </c>
      <c r="O15" s="85">
        <f>Vysledky!K16</f>
        <v>10</v>
      </c>
      <c r="P15" s="85">
        <f>Vysledky!L16</f>
        <v>3.233</v>
      </c>
      <c r="Q15" s="85">
        <f>Vysledky!M16</f>
        <v>6.7669999999999995</v>
      </c>
      <c r="R15" s="85">
        <f>Vysledky!N16</f>
        <v>0</v>
      </c>
      <c r="S15" s="86">
        <f>Vysledky!O16</f>
        <v>10.167</v>
      </c>
    </row>
    <row r="16" spans="2:19" ht="15.75">
      <c r="B16" s="87">
        <v>7</v>
      </c>
      <c r="C16" s="83" t="str">
        <f>Prezence!C17</f>
        <v>Chlupáčková Anežka</v>
      </c>
      <c r="D16" s="82">
        <f>Prezence!D17</f>
        <v>2000</v>
      </c>
      <c r="E16" s="83" t="str">
        <f>Prezence!E17</f>
        <v>Sokol Bedřichov</v>
      </c>
      <c r="F16" s="83" t="str">
        <f>Prezence!F17</f>
        <v>Dvořáková</v>
      </c>
      <c r="G16" s="84">
        <f>Vysledky!P17</f>
        <v>17.835</v>
      </c>
      <c r="H16" s="85">
        <f>Vysledky!D17</f>
        <v>3.1</v>
      </c>
      <c r="I16" s="85">
        <f>Vysledky!E17</f>
        <v>10</v>
      </c>
      <c r="J16" s="85">
        <f>Vysledky!F17</f>
        <v>4.33</v>
      </c>
      <c r="K16" s="85">
        <f>Vysledky!G17</f>
        <v>5.67</v>
      </c>
      <c r="L16" s="85">
        <f>Vysledky!H17</f>
        <v>0</v>
      </c>
      <c r="M16" s="86">
        <f>Vysledky!I17</f>
        <v>8.77</v>
      </c>
      <c r="N16" s="85">
        <f>Vysledky!J17</f>
        <v>3.4</v>
      </c>
      <c r="O16" s="85">
        <f>Vysledky!K17</f>
        <v>10</v>
      </c>
      <c r="P16" s="85">
        <f>Vysledky!L17</f>
        <v>4.335</v>
      </c>
      <c r="Q16" s="85">
        <f>Vysledky!M17</f>
        <v>5.665</v>
      </c>
      <c r="R16" s="85">
        <f>Vysledky!N17</f>
        <v>0</v>
      </c>
      <c r="S16" s="86">
        <f>Vysledky!O17</f>
        <v>9.065</v>
      </c>
    </row>
    <row r="17" spans="2:19" ht="15.75">
      <c r="B17" s="82">
        <v>8</v>
      </c>
      <c r="C17" s="83" t="str">
        <f>Prezence!C20</f>
        <v>Štufková Tereza</v>
      </c>
      <c r="D17" s="82">
        <f>Prezence!D20</f>
        <v>2001</v>
      </c>
      <c r="E17" s="83" t="str">
        <f>Prezence!E20</f>
        <v>TJ Slovan J.Hradec</v>
      </c>
      <c r="F17" s="83" t="str">
        <f>Prezence!F20</f>
        <v>Haneflová,Kešnarová</v>
      </c>
      <c r="G17" s="84">
        <f>Vysledky!P20</f>
        <v>17.075</v>
      </c>
      <c r="H17" s="85">
        <f>Vysledky!D20</f>
        <v>3.4</v>
      </c>
      <c r="I17" s="85">
        <f>Vysledky!E20</f>
        <v>10</v>
      </c>
      <c r="J17" s="85">
        <f>Vysledky!F20</f>
        <v>6.46</v>
      </c>
      <c r="K17" s="85">
        <f>Vysledky!G20</f>
        <v>3.54</v>
      </c>
      <c r="L17" s="85">
        <f>Vysledky!H20</f>
        <v>0</v>
      </c>
      <c r="M17" s="86">
        <f>Vysledky!I20</f>
        <v>6.9399999999999995</v>
      </c>
      <c r="N17" s="85">
        <f>Vysledky!J20</f>
        <v>3.5</v>
      </c>
      <c r="O17" s="85">
        <f>Vysledky!K20</f>
        <v>10</v>
      </c>
      <c r="P17" s="85">
        <f>Vysledky!L20</f>
        <v>3.365</v>
      </c>
      <c r="Q17" s="85">
        <f>Vysledky!M20</f>
        <v>6.635</v>
      </c>
      <c r="R17" s="85">
        <f>Vysledky!N20</f>
        <v>0</v>
      </c>
      <c r="S17" s="86">
        <f>Vysledky!O20</f>
        <v>10.135</v>
      </c>
    </row>
    <row r="18" spans="2:19" ht="15.75">
      <c r="B18" s="87">
        <v>9</v>
      </c>
      <c r="C18" s="83" t="str">
        <f>Prezence!C18</f>
        <v>Kešnarová Barbora</v>
      </c>
      <c r="D18" s="82">
        <f>Prezence!D18</f>
        <v>2001</v>
      </c>
      <c r="E18" s="83" t="str">
        <f>Prezence!E18</f>
        <v>TJ Slovan J.Hradec</v>
      </c>
      <c r="F18" s="83" t="str">
        <f>Prezence!F18</f>
        <v>Haneflová,Kešnarová</v>
      </c>
      <c r="G18" s="84">
        <f>Vysledky!P18</f>
        <v>17.04</v>
      </c>
      <c r="H18" s="85">
        <f>Vysledky!D18</f>
        <v>3.2</v>
      </c>
      <c r="I18" s="85">
        <f>Vysledky!E18</f>
        <v>10</v>
      </c>
      <c r="J18" s="85">
        <f>Vysledky!F18</f>
        <v>6.16</v>
      </c>
      <c r="K18" s="85">
        <f>Vysledky!G18</f>
        <v>3.84</v>
      </c>
      <c r="L18" s="85">
        <f>Vysledky!H18</f>
        <v>0</v>
      </c>
      <c r="M18" s="86">
        <f>Vysledky!I18</f>
        <v>7.04</v>
      </c>
      <c r="N18" s="85">
        <f>Vysledky!J18</f>
        <v>3</v>
      </c>
      <c r="O18" s="85">
        <f>Vysledky!K18</f>
        <v>10</v>
      </c>
      <c r="P18" s="85">
        <f>Vysledky!L18</f>
        <v>3</v>
      </c>
      <c r="Q18" s="85">
        <f>Vysledky!M18</f>
        <v>7</v>
      </c>
      <c r="R18" s="85">
        <f>Vysledky!N18</f>
        <v>0</v>
      </c>
      <c r="S18" s="86">
        <f>Vysledky!O18</f>
        <v>10</v>
      </c>
    </row>
    <row r="19" spans="2:19" ht="15.75">
      <c r="B19" s="87">
        <v>10</v>
      </c>
      <c r="C19" s="83" t="str">
        <f>Prezence!C22</f>
        <v>Rychtecká Anna</v>
      </c>
      <c r="D19" s="82">
        <f>Prezence!D22</f>
        <v>2000</v>
      </c>
      <c r="E19" s="83" t="str">
        <f>Prezence!E22</f>
        <v>TJ Mas. Spartak Sezimovo ÚSTÍ</v>
      </c>
      <c r="F19" s="83" t="str">
        <f>Prezence!F22</f>
        <v>Blafková,Prokop</v>
      </c>
      <c r="G19" s="84">
        <f>Vysledky!P22</f>
        <v>16.705</v>
      </c>
      <c r="H19" s="85">
        <f>Vysledky!D22</f>
        <v>2.7</v>
      </c>
      <c r="I19" s="85">
        <f>Vysledky!E22</f>
        <v>10</v>
      </c>
      <c r="J19" s="85">
        <f>Vysledky!F22</f>
        <v>5.96</v>
      </c>
      <c r="K19" s="85">
        <f>Vysledky!G22</f>
        <v>4.04</v>
      </c>
      <c r="L19" s="85">
        <f>Vysledky!H22</f>
        <v>0</v>
      </c>
      <c r="M19" s="86">
        <f>Vysledky!I22</f>
        <v>6.74</v>
      </c>
      <c r="N19" s="85">
        <f>Vysledky!J22</f>
        <v>3.3</v>
      </c>
      <c r="O19" s="85">
        <f>Vysledky!K22</f>
        <v>10</v>
      </c>
      <c r="P19" s="85">
        <f>Vysledky!L22</f>
        <v>3.335</v>
      </c>
      <c r="Q19" s="85">
        <f>Vysledky!M22</f>
        <v>6.665</v>
      </c>
      <c r="R19" s="85">
        <f>Vysledky!N22</f>
        <v>0</v>
      </c>
      <c r="S19" s="86">
        <f>Vysledky!O22</f>
        <v>9.965</v>
      </c>
    </row>
    <row r="20" spans="2:19" ht="15.75">
      <c r="B20" s="82">
        <v>11</v>
      </c>
      <c r="C20" s="83" t="str">
        <f>Prezence!C19</f>
        <v>Jedličková Natálie</v>
      </c>
      <c r="D20" s="82">
        <f>Prezence!D19</f>
        <v>2001</v>
      </c>
      <c r="E20" s="83" t="str">
        <f>Prezence!E19</f>
        <v>TJ Slovan J.Hradec</v>
      </c>
      <c r="F20" s="83" t="str">
        <f>Prezence!F19</f>
        <v>Haneflová,Kešnarová</v>
      </c>
      <c r="G20" s="84">
        <f>Vysledky!P19</f>
        <v>16.305</v>
      </c>
      <c r="H20" s="85">
        <f>Vysledky!D19</f>
        <v>3.2</v>
      </c>
      <c r="I20" s="85">
        <f>Vysledky!E19</f>
        <v>10</v>
      </c>
      <c r="J20" s="85">
        <f>Vysledky!F19</f>
        <v>6.53</v>
      </c>
      <c r="K20" s="85">
        <f>Vysledky!G19</f>
        <v>3.4699999999999998</v>
      </c>
      <c r="L20" s="85">
        <f>Vysledky!H19</f>
        <v>0</v>
      </c>
      <c r="M20" s="86">
        <f>Vysledky!I19</f>
        <v>6.67</v>
      </c>
      <c r="N20" s="85">
        <f>Vysledky!J19</f>
        <v>3.3</v>
      </c>
      <c r="O20" s="85">
        <f>Vysledky!K19</f>
        <v>10</v>
      </c>
      <c r="P20" s="85">
        <f>Vysledky!L19</f>
        <v>3.665</v>
      </c>
      <c r="Q20" s="85">
        <f>Vysledky!M19</f>
        <v>6.335</v>
      </c>
      <c r="R20" s="85">
        <f>Vysledky!N19</f>
        <v>0</v>
      </c>
      <c r="S20" s="86">
        <f>Vysledky!O19</f>
        <v>9.635</v>
      </c>
    </row>
    <row r="21" spans="2:19" ht="15.75">
      <c r="B21" s="87">
        <v>12</v>
      </c>
      <c r="C21" s="83" t="str">
        <f>Prezence!C15</f>
        <v>Křivá Anežka</v>
      </c>
      <c r="D21" s="82">
        <f>Prezence!D15</f>
        <v>2001</v>
      </c>
      <c r="E21" s="83" t="str">
        <f>Prezence!E15</f>
        <v>KSG Rosice</v>
      </c>
      <c r="F21" s="83" t="str">
        <f>Prezence!F15</f>
        <v>Chmelová ,Muric</v>
      </c>
      <c r="G21" s="84">
        <f>Vysledky!P15</f>
        <v>15.035</v>
      </c>
      <c r="H21" s="85">
        <f>Vysledky!D15</f>
        <v>2.7</v>
      </c>
      <c r="I21" s="85">
        <f>Vysledky!E15</f>
        <v>10</v>
      </c>
      <c r="J21" s="85">
        <f>Vysledky!F15</f>
        <v>6.73</v>
      </c>
      <c r="K21" s="85">
        <f>Vysledky!G15</f>
        <v>3.2699999999999996</v>
      </c>
      <c r="L21" s="85">
        <f>Vysledky!H15</f>
        <v>0</v>
      </c>
      <c r="M21" s="86">
        <f>Vysledky!I15</f>
        <v>5.97</v>
      </c>
      <c r="N21" s="85">
        <f>Vysledky!J15</f>
        <v>1.8</v>
      </c>
      <c r="O21" s="85">
        <f>Vysledky!K15</f>
        <v>10</v>
      </c>
      <c r="P21" s="85">
        <f>Vysledky!L15</f>
        <v>2.735</v>
      </c>
      <c r="Q21" s="85">
        <f>Vysledky!M15</f>
        <v>7.265000000000001</v>
      </c>
      <c r="R21" s="85">
        <f>Vysledky!N15</f>
        <v>0</v>
      </c>
      <c r="S21" s="86">
        <f>Vysledky!O15</f>
        <v>9.065000000000001</v>
      </c>
    </row>
    <row r="22" spans="2:19" ht="15.75">
      <c r="B22" s="82">
        <v>13</v>
      </c>
      <c r="C22" s="83" t="str">
        <f>Prezence!C21</f>
        <v>Gyselová Julie</v>
      </c>
      <c r="D22" s="82">
        <f>Prezence!D21</f>
        <v>2000</v>
      </c>
      <c r="E22" s="83" t="str">
        <f>Prezence!E21</f>
        <v>TJ Slovan J.Hradec</v>
      </c>
      <c r="F22" s="83" t="str">
        <f>Prezence!F21</f>
        <v>Haneflová,Kešnarová</v>
      </c>
      <c r="G22" s="84">
        <f>Vysledky!P21</f>
        <v>12.774999999999999</v>
      </c>
      <c r="H22" s="85">
        <f>Vysledky!D21</f>
        <v>3.1</v>
      </c>
      <c r="I22" s="85">
        <f>Vysledky!E21</f>
        <v>10</v>
      </c>
      <c r="J22" s="85">
        <f>Vysledky!F21</f>
        <v>7.26</v>
      </c>
      <c r="K22" s="85">
        <f>Vysledky!G21</f>
        <v>2.74</v>
      </c>
      <c r="L22" s="85">
        <f>Vysledky!H21</f>
        <v>0</v>
      </c>
      <c r="M22" s="86">
        <f>Vysledky!I21</f>
        <v>5.84</v>
      </c>
      <c r="N22" s="85">
        <f>Vysledky!J21</f>
        <v>3.3</v>
      </c>
      <c r="O22" s="85">
        <f>Vysledky!K21</f>
        <v>10</v>
      </c>
      <c r="P22" s="85">
        <f>Vysledky!L21</f>
        <v>6.365</v>
      </c>
      <c r="Q22" s="85">
        <f>Vysledky!M21</f>
        <v>3.635</v>
      </c>
      <c r="R22" s="85">
        <f>Vysledky!N21</f>
        <v>0</v>
      </c>
      <c r="S22" s="86">
        <f>Vysledky!O21</f>
        <v>6.935</v>
      </c>
    </row>
  </sheetData>
  <sheetProtection formatCells="0" formatColumns="0" formatRows="0" insertHyperlinks="0" sort="0"/>
  <mergeCells count="4">
    <mergeCell ref="N7:S7"/>
    <mergeCell ref="B1:K1"/>
    <mergeCell ref="B2:G2"/>
    <mergeCell ref="H7:M7"/>
  </mergeCells>
  <printOptions/>
  <pageMargins left="0.1968503937007874" right="0.1968503937007874" top="0.984251968503937" bottom="0.984251968503937" header="0.5118110236220472" footer="0.5118110236220472"/>
  <pageSetup fitToHeight="1" fitToWidth="1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Martin Lisa</cp:lastModifiedBy>
  <cp:lastPrinted>2011-10-29T11:00:11Z</cp:lastPrinted>
  <dcterms:created xsi:type="dcterms:W3CDTF">2004-06-16T20:12:45Z</dcterms:created>
  <dcterms:modified xsi:type="dcterms:W3CDTF">2011-10-29T11:00:35Z</dcterms:modified>
  <cp:category/>
  <cp:version/>
  <cp:contentType/>
  <cp:contentStatus/>
</cp:coreProperties>
</file>